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2021\FET-COVID\PDI\"/>
    </mc:Choice>
  </mc:AlternateContent>
  <bookViews>
    <workbookView xWindow="0" yWindow="0" windowWidth="19170" windowHeight="6990"/>
  </bookViews>
  <sheets>
    <sheet name="Informe FET enero  2021" sheetId="2" r:id="rId1"/>
    <sheet name="Informe ST31 No FET enero 2021" sheetId="1" r:id="rId2"/>
  </sheets>
  <definedNames>
    <definedName name="_xlnm._FilterDatabase" localSheetId="0" hidden="1">'Informe FET enero  2021'!$A$14:$AN$24</definedName>
    <definedName name="_xlnm._FilterDatabase" localSheetId="1" hidden="1">'Informe ST31 No FET enero 2021'!$A$14:$AP$25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O21" i="1" l="1"/>
  <c r="AO20" i="1"/>
  <c r="AO19" i="1"/>
  <c r="AO18" i="1"/>
  <c r="AO17" i="1"/>
  <c r="AO16" i="1"/>
  <c r="AO15" i="1"/>
  <c r="AL22" i="1"/>
  <c r="P21" i="2"/>
  <c r="O21" i="2"/>
  <c r="N21" i="2"/>
  <c r="AJ21" i="1" l="1"/>
  <c r="AJ20" i="1"/>
  <c r="R21" i="1" l="1"/>
  <c r="R20" i="1"/>
  <c r="R19" i="1"/>
  <c r="R18" i="1"/>
  <c r="R17" i="1"/>
  <c r="R16" i="1"/>
  <c r="R15" i="1"/>
  <c r="S21" i="1" l="1"/>
  <c r="S20" i="1"/>
  <c r="P22" i="1"/>
  <c r="R22" i="1" s="1"/>
  <c r="AN22" i="1" l="1"/>
  <c r="AM22" i="1"/>
  <c r="AI19" i="1"/>
  <c r="AJ19" i="1" s="1"/>
  <c r="AI18" i="1"/>
  <c r="AJ18" i="1" s="1"/>
  <c r="AI17" i="1"/>
  <c r="AJ17" i="1" s="1"/>
  <c r="AI15" i="1"/>
  <c r="AJ15" i="1" s="1"/>
  <c r="S19" i="1"/>
  <c r="S18" i="1"/>
  <c r="S17" i="1"/>
  <c r="S16" i="1"/>
  <c r="S15" i="1"/>
  <c r="AI15" i="2"/>
  <c r="S21" i="2"/>
  <c r="S20" i="2"/>
  <c r="S19" i="2"/>
  <c r="S18" i="2"/>
  <c r="S17" i="2"/>
  <c r="S16" i="2"/>
  <c r="S15" i="2"/>
  <c r="AM16" i="2"/>
  <c r="AO22" i="1" l="1"/>
  <c r="S22" i="1"/>
  <c r="AI20" i="2"/>
  <c r="AJ20" i="2" s="1"/>
  <c r="AI19" i="2"/>
  <c r="AJ19" i="2" s="1"/>
  <c r="AI18" i="2"/>
  <c r="AJ18" i="2" s="1"/>
  <c r="AI17" i="2"/>
  <c r="AJ17" i="2" s="1"/>
  <c r="AI16" i="1"/>
  <c r="AJ16" i="1" s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  <c r="W22" i="1"/>
  <c r="X22" i="1"/>
  <c r="Y22" i="1"/>
  <c r="Z22" i="1"/>
  <c r="AA22" i="1"/>
  <c r="AB22" i="1"/>
  <c r="AC22" i="1"/>
  <c r="AD22" i="1"/>
  <c r="AE22" i="1"/>
  <c r="AF22" i="1"/>
  <c r="AG22" i="1"/>
  <c r="AH22" i="1"/>
  <c r="AJ22" i="1"/>
  <c r="AI22" i="1" l="1"/>
</calcChain>
</file>

<file path=xl/sharedStrings.xml><?xml version="1.0" encoding="utf-8"?>
<sst xmlns="http://schemas.openxmlformats.org/spreadsheetml/2006/main" count="162" uniqueCount="90">
  <si>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</si>
  <si>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</si>
  <si>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</si>
  <si>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</si>
  <si>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</si>
  <si>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</si>
  <si>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</si>
  <si>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</si>
  <si>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</si>
  <si>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</si>
  <si>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</si>
  <si>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</si>
  <si>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</si>
  <si>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</si>
  <si>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</si>
  <si>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</si>
  <si>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</si>
  <si>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</si>
  <si>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</si>
  <si>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</si>
  <si>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</si>
  <si>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</si>
  <si>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</si>
  <si>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</si>
  <si>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</si>
  <si>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</si>
  <si>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</si>
  <si>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</si>
  <si>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</si>
  <si>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</si>
  <si>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</si>
  <si>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</si>
  <si>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</si>
  <si>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</si>
  <si>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</si>
  <si>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</si>
  <si>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</si>
  <si>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Identificado mes XX 2021 M$</t>
  </si>
  <si>
    <t>Adjudicación , Convenio, etc año 2021 M$</t>
  </si>
  <si>
    <t>Adjudicación , Convenio, etc total 2021-2022 M$</t>
  </si>
  <si>
    <t>N° de Decreto; res , Convenio, ETC</t>
  </si>
  <si>
    <t>El arrastre comtempla mas años en rpoyectos regulares</t>
  </si>
  <si>
    <t>Tipo Documento (Decreto, Resolución, Otros)</t>
  </si>
  <si>
    <t>IDENTIFICACION Y EJECUCIÓN AL MES ENERO DE 2021</t>
  </si>
  <si>
    <t>No existen proyectos FET Identificados</t>
  </si>
  <si>
    <t>31.02</t>
  </si>
  <si>
    <t>ST-Item</t>
  </si>
  <si>
    <t>A</t>
  </si>
  <si>
    <t>Identificado mes 01 2021 M$</t>
  </si>
  <si>
    <t>DECRETO</t>
  </si>
  <si>
    <t>Ley Inicial 2021 M$</t>
  </si>
  <si>
    <t>Ley Vigente 2021 M$</t>
  </si>
  <si>
    <t>VIÑA DEL MAR</t>
  </si>
  <si>
    <t>BÍO-BÍO</t>
  </si>
  <si>
    <t>VALPARAÍSO</t>
  </si>
  <si>
    <t>METROPOLITANA</t>
  </si>
  <si>
    <t>04.01.2021</t>
  </si>
  <si>
    <t>30131508-0</t>
  </si>
  <si>
    <t>30101767-0</t>
  </si>
  <si>
    <t>30106557-0</t>
  </si>
  <si>
    <t xml:space="preserve">30101754-0 </t>
  </si>
  <si>
    <t xml:space="preserve">30087497-0 </t>
  </si>
  <si>
    <t>30101757-0</t>
  </si>
  <si>
    <t>30077182-0</t>
  </si>
  <si>
    <t>Policia de Investigaciones de Chile</t>
  </si>
  <si>
    <t>REPOSICION BRIGADA DE INVESTIGACION CRIMINAL PDI.
CONCHALI</t>
  </si>
  <si>
    <t>REPOSICION COMPLEJO POLICIAL PÐI VÑA DEL MAR</t>
  </si>
  <si>
    <t>CONSTRUCCION COMPLEJO POLICIA DE INVESTIGACIONES
OCCIDENTE, PUDAHUEL</t>
  </si>
  <si>
    <t>CONSTRUCCION LABORATORIO DE CRIMINALISTICA CENTRAL PDI</t>
  </si>
  <si>
    <t>REPOSICION CUARTEL POLICIAL PREFECTURA PROVINCIAL OSORNO</t>
  </si>
  <si>
    <t>REPOSICIÓN CUARTEL POLICIAL PDI TOME</t>
  </si>
  <si>
    <t>REPOSICION CUARTEL INVESTIGACIONES PUERTO VARAS</t>
  </si>
  <si>
    <t>N</t>
  </si>
  <si>
    <t>CUARTEL INVESTIGACIONES PUERTO VARAS</t>
  </si>
  <si>
    <t>CUARTEL POLICIAL PDI TOME</t>
  </si>
  <si>
    <t>CUARTEL POLICIAL PREFECTURA PROVINCIAL OSORNO</t>
  </si>
  <si>
    <t xml:space="preserve"> LABORATORIO DE CRIMINALISTICA CENTRAL</t>
  </si>
  <si>
    <t>COMPLEJO POLICIA DE INVESTIGACIONES
OCCIDENTE, PUDAHUEL</t>
  </si>
  <si>
    <t xml:space="preserve"> BRIGADA DE INVESTIGACION CRIMINAL PDI.</t>
  </si>
  <si>
    <t>CONCHALI</t>
  </si>
  <si>
    <t>PUDAHUEL</t>
  </si>
  <si>
    <t>OSORNO</t>
  </si>
  <si>
    <t>TOME</t>
  </si>
  <si>
    <t>COMPLEJO POLICIAL PÐI VÑA DEL MAR</t>
  </si>
  <si>
    <t>LOS LAGOS</t>
  </si>
  <si>
    <t>PUERTO VARAS</t>
  </si>
  <si>
    <t>Identificado mes Enero 2021 M$</t>
  </si>
  <si>
    <t>Ejecución Acumulada al mes de enero  2021</t>
  </si>
  <si>
    <t>Ejecución Acumulada al mes de Enero 2021</t>
  </si>
  <si>
    <t>Identificado mes Enero2021 M$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</si>
</sst>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3" fontId="2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0" fontId="7" fillId="0" borderId="4" xfId="0" applyFont="1" applyBorder="1" applyAlignment="1">
      <alignment vertical="top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0" borderId="0" xfId="0" applyFont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5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2" fillId="5" borderId="0" xfId="0" applyFont="1" applyFill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wrapText="1"/>
    </xf>
    <xf numFmtId="3" fontId="5" fillId="0" borderId="2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0" fillId="0" borderId="0" xfId="0" applyFill="1" applyAlignment="1"/>
    <xf numFmtId="0" fontId="10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right" vertical="top" wrapText="1"/>
    </xf>
    <xf numFmtId="0" fontId="7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vertical="top" wrapText="1"/>
    </xf>
    <xf numFmtId="0" fontId="2" fillId="8" borderId="2" xfId="0" applyFont="1" applyFill="1" applyBorder="1" applyAlignment="1">
      <alignment horizontal="left" vertical="top" wrapText="1"/>
    </xf>
    <xf numFmtId="0" fontId="2" fillId="8" borderId="2" xfId="0" applyFont="1" applyFill="1" applyBorder="1" applyAlignment="1">
      <alignment horizontal="left" wrapText="1"/>
    </xf>
    <xf numFmtId="0" fontId="2" fillId="8" borderId="3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/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top" wrapText="1"/>
    </xf>
    <xf numFmtId="0" fontId="8" fillId="4" borderId="8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/>
    <xf numFmtId="0" fontId="10" fillId="0" borderId="0" xfId="0" applyFont="1" applyAlignment="1">
      <alignment horizontal="left" vertical="top" wrapText="1"/>
    </xf>
    <xf numFmtId="0" fontId="2" fillId="5" borderId="0" xfId="0" applyFont="1" applyFill="1"/>
    <xf numFmtId="0" fontId="0" fillId="5" borderId="0" xfId="0" applyFill="1"/>
    <xf numFmtId="0" fontId="2" fillId="0" borderId="9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8" fillId="4" borderId="10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/>
    </xf>
    <xf numFmtId="3" fontId="2" fillId="0" borderId="2" xfId="0" applyNumberFormat="1" applyFont="1" applyFill="1" applyBorder="1" applyAlignment="1">
      <alignment horizontal="right" vertical="top" wrapText="1"/>
    </xf>
    <xf numFmtId="3" fontId="2" fillId="0" borderId="2" xfId="0" applyNumberFormat="1" applyFont="1" applyBorder="1" applyAlignment="1">
      <alignment horizontal="right"/>
    </xf>
    <xf numFmtId="3" fontId="2" fillId="0" borderId="2" xfId="0" applyNumberFormat="1" applyFont="1" applyBorder="1" applyAlignment="1">
      <alignment vertical="top" wrapText="1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wrapText="1"/>
    </xf>
    <xf numFmtId="0" fontId="7" fillId="0" borderId="4" xfId="0" applyFont="1" applyFill="1" applyBorder="1" applyAlignment="1">
      <alignment horizontal="center" vertical="top" wrapText="1"/>
    </xf>
    <xf numFmtId="9" fontId="2" fillId="0" borderId="2" xfId="0" applyNumberFormat="1" applyFont="1" applyBorder="1" applyAlignment="1">
      <alignment horizontal="center" vertical="top" wrapText="1"/>
    </xf>
    <xf numFmtId="3" fontId="2" fillId="0" borderId="2" xfId="0" applyNumberFormat="1" applyFont="1" applyBorder="1" applyAlignment="1">
      <alignment horizontal="right" wrapText="1"/>
    </xf>
    <xf numFmtId="3" fontId="2" fillId="0" borderId="3" xfId="0" applyNumberFormat="1" applyFont="1" applyBorder="1" applyAlignment="1">
      <alignment horizontal="right" vertical="top" wrapText="1"/>
    </xf>
    <xf numFmtId="9" fontId="3" fillId="0" borderId="2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24"/>
  <sheetViews>
    <sheetView showGridLines="0" tabSelected="1" topLeftCell="A9" zoomScaleNormal="100" workbookViewId="0">
      <selection activeCell="AM22" sqref="AM22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10.42578125" style="1" customWidth="1"/>
    <col min="4" max="4" width="7.85546875" style="1" customWidth="1"/>
    <col min="5" max="5" width="9.28515625" style="1" customWidth="1"/>
    <col min="6" max="6" width="29.140625" style="1" customWidth="1"/>
    <col min="7" max="7" width="11.285156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9.85546875" style="1" hidden="1" customWidth="1"/>
    <col min="13" max="13" width="19" style="1" hidden="1" customWidth="1"/>
    <col min="14" max="16" width="12.7109375" style="1" customWidth="1"/>
    <col min="17" max="17" width="12.7109375" style="1" hidden="1" customWidth="1"/>
    <col min="18" max="18" width="12.7109375" style="1" customWidth="1"/>
    <col min="19" max="19" width="8" style="1" hidden="1" customWidth="1"/>
    <col min="20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16384" width="11.42578125" style="1"/>
  </cols>
  <sheetData>
    <row r="1" spans="2:41" hidden="1" x14ac:dyDescent="0.2">
      <c r="B1" s="82"/>
      <c r="C1" s="82"/>
      <c r="D1" s="82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39"/>
    </row>
    <row r="2" spans="2:41" hidden="1" x14ac:dyDescent="0.2"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39"/>
    </row>
    <row r="3" spans="2:41" ht="12.75" hidden="1" customHeight="1" x14ac:dyDescent="0.2"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38"/>
    </row>
    <row r="4" spans="2:41" ht="21.75" hidden="1" customHeight="1" x14ac:dyDescent="0.2"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38"/>
    </row>
    <row r="5" spans="2:41" ht="11.25" hidden="1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38"/>
    </row>
    <row r="6" spans="2:41" ht="15" hidden="1" customHeight="1" x14ac:dyDescent="0.2"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38"/>
    </row>
    <row r="7" spans="2:41" ht="21" hidden="1" customHeight="1" x14ac:dyDescent="0.2"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38"/>
    </row>
    <row r="8" spans="2:41" ht="16.5" hidden="1" customHeight="1" x14ac:dyDescent="0.2"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38"/>
    </row>
    <row r="9" spans="2:41" ht="18.75" customHeight="1" x14ac:dyDescent="0.2"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38"/>
    </row>
    <row r="10" spans="2:41" ht="17.25" customHeight="1" x14ac:dyDescent="0.25">
      <c r="B10" s="37"/>
      <c r="C10" s="37"/>
      <c r="D10" s="37"/>
      <c r="E10" s="85" t="s">
        <v>43</v>
      </c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38"/>
      <c r="AL10" s="86" t="s">
        <v>31</v>
      </c>
      <c r="AM10" s="87"/>
      <c r="AN10" s="87"/>
      <c r="AO10" s="87"/>
    </row>
    <row r="11" spans="2:41" ht="21.75" customHeight="1" x14ac:dyDescent="0.25">
      <c r="B11" s="35"/>
      <c r="C11" s="35"/>
      <c r="D11" s="35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L11" s="89" t="s">
        <v>30</v>
      </c>
      <c r="AM11" s="90"/>
      <c r="AN11" s="90"/>
      <c r="AO11" s="90"/>
    </row>
    <row r="13" spans="2:41" ht="15" customHeight="1" x14ac:dyDescent="0.2">
      <c r="C13" s="91"/>
      <c r="D13" s="91"/>
      <c r="K13" s="39"/>
      <c r="L13" s="43"/>
      <c r="M13" s="43"/>
      <c r="P13" s="77"/>
      <c r="Q13" s="78"/>
      <c r="R13" s="78"/>
      <c r="S13" s="50"/>
      <c r="T13" s="51"/>
      <c r="U13" s="50"/>
      <c r="V13" s="50"/>
      <c r="W13" s="79" t="s">
        <v>29</v>
      </c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31" t="s">
        <v>28</v>
      </c>
      <c r="AJ13" s="33"/>
      <c r="AK13" s="39"/>
      <c r="AL13" s="80" t="s">
        <v>27</v>
      </c>
      <c r="AM13" s="81"/>
    </row>
    <row r="14" spans="2:41" ht="55.5" customHeight="1" x14ac:dyDescent="0.2">
      <c r="B14" s="28" t="s">
        <v>26</v>
      </c>
      <c r="C14" s="25" t="s">
        <v>34</v>
      </c>
      <c r="D14" s="29" t="s">
        <v>46</v>
      </c>
      <c r="E14" s="28" t="s">
        <v>25</v>
      </c>
      <c r="F14" s="25" t="s">
        <v>24</v>
      </c>
      <c r="G14" s="26" t="s">
        <v>23</v>
      </c>
      <c r="H14" s="26" t="s">
        <v>22</v>
      </c>
      <c r="I14" s="26" t="s">
        <v>21</v>
      </c>
      <c r="J14" s="26" t="s">
        <v>20</v>
      </c>
      <c r="K14" s="27" t="s">
        <v>19</v>
      </c>
      <c r="L14" s="26" t="s">
        <v>39</v>
      </c>
      <c r="M14" s="26" t="s">
        <v>38</v>
      </c>
      <c r="N14" s="26" t="s">
        <v>18</v>
      </c>
      <c r="O14" s="26" t="s">
        <v>17</v>
      </c>
      <c r="P14" s="26" t="s">
        <v>86</v>
      </c>
      <c r="Q14" s="26" t="s">
        <v>37</v>
      </c>
      <c r="R14" s="26" t="s">
        <v>32</v>
      </c>
      <c r="S14" s="26" t="s">
        <v>36</v>
      </c>
      <c r="T14" s="26" t="s">
        <v>42</v>
      </c>
      <c r="U14" s="26" t="s">
        <v>40</v>
      </c>
      <c r="V14" s="26" t="s">
        <v>35</v>
      </c>
      <c r="W14" s="26" t="s">
        <v>16</v>
      </c>
      <c r="X14" s="26" t="s">
        <v>15</v>
      </c>
      <c r="Y14" s="26" t="s">
        <v>14</v>
      </c>
      <c r="Z14" s="26" t="s">
        <v>13</v>
      </c>
      <c r="AA14" s="26" t="s">
        <v>12</v>
      </c>
      <c r="AB14" s="26" t="s">
        <v>11</v>
      </c>
      <c r="AC14" s="26" t="s">
        <v>10</v>
      </c>
      <c r="AD14" s="26" t="s">
        <v>9</v>
      </c>
      <c r="AE14" s="26" t="s">
        <v>8</v>
      </c>
      <c r="AF14" s="26" t="s">
        <v>7</v>
      </c>
      <c r="AG14" s="26" t="s">
        <v>6</v>
      </c>
      <c r="AH14" s="26" t="s">
        <v>5</v>
      </c>
      <c r="AI14" s="26" t="s">
        <v>87</v>
      </c>
      <c r="AJ14" s="26" t="s">
        <v>4</v>
      </c>
      <c r="AK14" s="24"/>
      <c r="AL14" s="23">
        <v>2022</v>
      </c>
      <c r="AM14" s="22" t="s">
        <v>3</v>
      </c>
    </row>
    <row r="15" spans="2:41" ht="46.5" customHeight="1" x14ac:dyDescent="0.2">
      <c r="B15" s="21"/>
      <c r="C15" s="101" t="s">
        <v>64</v>
      </c>
      <c r="D15" s="21" t="s">
        <v>45</v>
      </c>
      <c r="E15" s="20"/>
      <c r="F15" s="58" t="s">
        <v>44</v>
      </c>
      <c r="G15" s="19"/>
      <c r="H15" s="19"/>
      <c r="I15" s="19"/>
      <c r="J15" s="19"/>
      <c r="K15" s="19"/>
      <c r="L15" s="19"/>
      <c r="M15" s="19"/>
      <c r="N15" s="63">
        <v>5845183</v>
      </c>
      <c r="O15" s="63">
        <v>5845183</v>
      </c>
      <c r="P15" s="63">
        <v>0</v>
      </c>
      <c r="Q15" s="19"/>
      <c r="R15" s="102">
        <v>0</v>
      </c>
      <c r="S15" s="19">
        <f>P15+Q15</f>
        <v>0</v>
      </c>
      <c r="T15" s="19"/>
      <c r="U15" s="19"/>
      <c r="V15" s="19"/>
      <c r="W15" s="6">
        <v>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12"/>
      <c r="AI15" s="40">
        <f>SUM(W15:AH15)</f>
        <v>0</v>
      </c>
      <c r="AJ15" s="40">
        <v>0</v>
      </c>
      <c r="AK15" s="7"/>
      <c r="AL15" s="11">
        <v>0</v>
      </c>
      <c r="AM15" s="11">
        <v>0</v>
      </c>
    </row>
    <row r="16" spans="2:41" ht="25.5" hidden="1" customHeight="1" x14ac:dyDescent="0.2">
      <c r="B16" s="15"/>
      <c r="C16" s="45"/>
      <c r="D16" s="15"/>
      <c r="E16" s="14"/>
      <c r="F16" s="19"/>
      <c r="G16" s="19"/>
      <c r="H16" s="19"/>
      <c r="I16" s="19"/>
      <c r="J16" s="19"/>
      <c r="K16" s="19"/>
      <c r="L16" s="19"/>
      <c r="M16" s="19"/>
      <c r="N16" s="63"/>
      <c r="O16" s="63"/>
      <c r="P16" s="63"/>
      <c r="Q16" s="19"/>
      <c r="R16" s="19"/>
      <c r="S16" s="19">
        <f t="shared" ref="S16:S20" si="0">P16+Q16</f>
        <v>0</v>
      </c>
      <c r="T16" s="19"/>
      <c r="U16" s="19"/>
      <c r="V16" s="19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12"/>
      <c r="AI16" s="52">
        <f>SUM(W16:AH16)</f>
        <v>0</v>
      </c>
      <c r="AJ16" s="53">
        <f t="shared" ref="AJ15:AJ20" si="1">+O16-AI16</f>
        <v>0</v>
      </c>
      <c r="AK16" s="7"/>
      <c r="AL16" s="11"/>
      <c r="AM16" s="11">
        <f>+O16+AL16</f>
        <v>0</v>
      </c>
      <c r="AN16" s="54"/>
    </row>
    <row r="17" spans="2:39" ht="26.25" hidden="1" customHeight="1" x14ac:dyDescent="0.2">
      <c r="B17" s="15"/>
      <c r="C17" s="45"/>
      <c r="D17" s="15"/>
      <c r="E17" s="14"/>
      <c r="F17" s="13"/>
      <c r="G17" s="13"/>
      <c r="H17" s="13"/>
      <c r="I17" s="13"/>
      <c r="J17" s="13"/>
      <c r="K17" s="13"/>
      <c r="L17" s="13"/>
      <c r="M17" s="13"/>
      <c r="N17" s="103"/>
      <c r="O17" s="103"/>
      <c r="P17" s="103"/>
      <c r="Q17" s="13"/>
      <c r="R17" s="13"/>
      <c r="S17" s="19">
        <f t="shared" si="0"/>
        <v>0</v>
      </c>
      <c r="T17" s="13"/>
      <c r="U17" s="13"/>
      <c r="V17" s="13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12"/>
      <c r="AI17" s="6">
        <f t="shared" ref="AI17:AI20" si="2">SUM(W17:AH17)</f>
        <v>0</v>
      </c>
      <c r="AJ17" s="12">
        <f t="shared" si="1"/>
        <v>0</v>
      </c>
      <c r="AK17" s="7"/>
      <c r="AL17" s="11"/>
      <c r="AM17" s="11"/>
    </row>
    <row r="18" spans="2:39" ht="24.75" hidden="1" customHeight="1" x14ac:dyDescent="0.2">
      <c r="B18" s="15"/>
      <c r="C18" s="45"/>
      <c r="D18" s="15"/>
      <c r="E18" s="14"/>
      <c r="F18" s="13"/>
      <c r="G18" s="13"/>
      <c r="H18" s="13"/>
      <c r="I18" s="13"/>
      <c r="J18" s="13"/>
      <c r="K18" s="13"/>
      <c r="L18" s="13"/>
      <c r="M18" s="13"/>
      <c r="N18" s="103"/>
      <c r="O18" s="103"/>
      <c r="P18" s="103"/>
      <c r="Q18" s="13"/>
      <c r="R18" s="13"/>
      <c r="S18" s="19">
        <f t="shared" si="0"/>
        <v>0</v>
      </c>
      <c r="T18" s="13"/>
      <c r="U18" s="13"/>
      <c r="V18" s="13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12"/>
      <c r="AI18" s="6">
        <f t="shared" si="2"/>
        <v>0</v>
      </c>
      <c r="AJ18" s="12">
        <f t="shared" si="1"/>
        <v>0</v>
      </c>
      <c r="AK18" s="7"/>
      <c r="AL18" s="11"/>
      <c r="AM18" s="11"/>
    </row>
    <row r="19" spans="2:39" ht="33" hidden="1" customHeight="1" x14ac:dyDescent="0.2">
      <c r="B19" s="15"/>
      <c r="C19" s="46"/>
      <c r="D19" s="18"/>
      <c r="E19" s="17"/>
      <c r="F19" s="16"/>
      <c r="G19" s="16"/>
      <c r="H19" s="16"/>
      <c r="I19" s="16"/>
      <c r="J19" s="16"/>
      <c r="K19" s="16"/>
      <c r="L19" s="16"/>
      <c r="M19" s="16"/>
      <c r="N19" s="104"/>
      <c r="O19" s="104"/>
      <c r="P19" s="104"/>
      <c r="Q19" s="16"/>
      <c r="R19" s="16"/>
      <c r="S19" s="19">
        <f t="shared" si="0"/>
        <v>0</v>
      </c>
      <c r="T19" s="16"/>
      <c r="U19" s="16"/>
      <c r="V19" s="1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12"/>
      <c r="AI19" s="6">
        <f t="shared" si="2"/>
        <v>0</v>
      </c>
      <c r="AJ19" s="12">
        <f t="shared" si="1"/>
        <v>0</v>
      </c>
      <c r="AK19" s="7"/>
      <c r="AL19" s="11"/>
      <c r="AM19" s="11"/>
    </row>
    <row r="20" spans="2:39" ht="27.75" hidden="1" customHeight="1" x14ac:dyDescent="0.2">
      <c r="B20" s="15"/>
      <c r="C20" s="45"/>
      <c r="D20" s="15"/>
      <c r="E20" s="14"/>
      <c r="F20" s="13"/>
      <c r="G20" s="13"/>
      <c r="H20" s="13"/>
      <c r="I20" s="13"/>
      <c r="J20" s="13"/>
      <c r="K20" s="13"/>
      <c r="L20" s="13"/>
      <c r="M20" s="13"/>
      <c r="N20" s="103"/>
      <c r="O20" s="103"/>
      <c r="P20" s="103"/>
      <c r="Q20" s="13"/>
      <c r="R20" s="13"/>
      <c r="S20" s="19">
        <f t="shared" si="0"/>
        <v>0</v>
      </c>
      <c r="T20" s="13"/>
      <c r="U20" s="13"/>
      <c r="V20" s="13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12"/>
      <c r="AI20" s="6">
        <f t="shared" si="2"/>
        <v>0</v>
      </c>
      <c r="AJ20" s="12">
        <f t="shared" si="1"/>
        <v>0</v>
      </c>
      <c r="AK20" s="7"/>
      <c r="AL20" s="11"/>
      <c r="AM20" s="11"/>
    </row>
    <row r="21" spans="2:39" ht="15" customHeight="1" x14ac:dyDescent="0.2">
      <c r="B21" s="71" t="s">
        <v>2</v>
      </c>
      <c r="C21" s="71"/>
      <c r="D21" s="71"/>
      <c r="E21" s="71"/>
      <c r="F21" s="71"/>
      <c r="G21" s="10"/>
      <c r="H21" s="10"/>
      <c r="I21" s="10"/>
      <c r="J21" s="10"/>
      <c r="K21" s="10"/>
      <c r="L21" s="42"/>
      <c r="M21" s="42"/>
      <c r="N21" s="8">
        <f>SUM(N15:N20)</f>
        <v>5845183</v>
      </c>
      <c r="O21" s="8">
        <f t="shared" ref="O21:P21" si="3">SUM(O15:O20)</f>
        <v>5845183</v>
      </c>
      <c r="P21" s="8">
        <f t="shared" si="3"/>
        <v>0</v>
      </c>
      <c r="Q21" s="10"/>
      <c r="R21" s="105">
        <v>0</v>
      </c>
      <c r="S21" s="47">
        <f>SUM(S15:S20)</f>
        <v>0</v>
      </c>
      <c r="T21" s="44"/>
      <c r="U21" s="42"/>
      <c r="V21" s="42"/>
      <c r="W21" s="8">
        <f t="shared" ref="W21:AJ21" si="4">SUM(W15:W20)</f>
        <v>0</v>
      </c>
      <c r="X21" s="8">
        <f t="shared" si="4"/>
        <v>0</v>
      </c>
      <c r="Y21" s="8">
        <f t="shared" si="4"/>
        <v>0</v>
      </c>
      <c r="Z21" s="8">
        <f t="shared" si="4"/>
        <v>0</v>
      </c>
      <c r="AA21" s="8">
        <f t="shared" si="4"/>
        <v>0</v>
      </c>
      <c r="AB21" s="8">
        <f t="shared" si="4"/>
        <v>0</v>
      </c>
      <c r="AC21" s="8">
        <f t="shared" si="4"/>
        <v>0</v>
      </c>
      <c r="AD21" s="8">
        <f t="shared" si="4"/>
        <v>0</v>
      </c>
      <c r="AE21" s="8">
        <f t="shared" si="4"/>
        <v>0</v>
      </c>
      <c r="AF21" s="8">
        <f t="shared" si="4"/>
        <v>0</v>
      </c>
      <c r="AG21" s="8">
        <f t="shared" si="4"/>
        <v>0</v>
      </c>
      <c r="AH21" s="8">
        <f t="shared" si="4"/>
        <v>0</v>
      </c>
      <c r="AI21" s="6">
        <f>SUM(AI15:AI20)</f>
        <v>0</v>
      </c>
      <c r="AJ21" s="8">
        <f t="shared" si="4"/>
        <v>0</v>
      </c>
      <c r="AK21" s="7"/>
      <c r="AL21" s="6">
        <v>0</v>
      </c>
      <c r="AM21" s="6">
        <v>0</v>
      </c>
    </row>
    <row r="22" spans="2:39" ht="20.25" customHeight="1" x14ac:dyDescent="0.2">
      <c r="B22" s="72"/>
      <c r="C22" s="72"/>
      <c r="D22" s="72"/>
      <c r="E22" s="72"/>
      <c r="F22" s="72"/>
      <c r="G22" s="5"/>
      <c r="H22" s="5"/>
      <c r="AK22" s="3"/>
    </row>
    <row r="23" spans="2:39" ht="15" customHeight="1" x14ac:dyDescent="0.2">
      <c r="B23" s="34" t="s">
        <v>1</v>
      </c>
      <c r="C23" s="34"/>
      <c r="D23" s="34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3"/>
    </row>
    <row r="24" spans="2:39" ht="12.75" customHeight="1" x14ac:dyDescent="0.25">
      <c r="B24" s="74" t="s">
        <v>0</v>
      </c>
      <c r="C24" s="74"/>
      <c r="D24" s="75"/>
      <c r="E24" s="75"/>
      <c r="F24" s="75"/>
      <c r="G24" s="75"/>
      <c r="H24" s="76"/>
      <c r="I24" s="76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3"/>
    </row>
  </sheetData>
  <mergeCells count="19">
    <mergeCell ref="AL13:AM13"/>
    <mergeCell ref="B1:AJ2"/>
    <mergeCell ref="B3:AJ4"/>
    <mergeCell ref="B5:AJ5"/>
    <mergeCell ref="B6:AJ6"/>
    <mergeCell ref="B7:AJ7"/>
    <mergeCell ref="B8:AJ8"/>
    <mergeCell ref="B9:AJ9"/>
    <mergeCell ref="E10:AJ10"/>
    <mergeCell ref="AL10:AO10"/>
    <mergeCell ref="E11:AJ11"/>
    <mergeCell ref="AL11:AO11"/>
    <mergeCell ref="C13:D13"/>
    <mergeCell ref="B21:F21"/>
    <mergeCell ref="B22:F22"/>
    <mergeCell ref="E23:AJ23"/>
    <mergeCell ref="B24:I24"/>
    <mergeCell ref="P13:R13"/>
    <mergeCell ref="W13:AH1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Q26"/>
  <sheetViews>
    <sheetView showGridLines="0" topLeftCell="R9" zoomScaleNormal="100" workbookViewId="0">
      <selection activeCell="T27" sqref="T27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12" style="1" customWidth="1"/>
    <col min="4" max="4" width="7.85546875" style="1" customWidth="1"/>
    <col min="5" max="5" width="10.85546875" style="1" customWidth="1"/>
    <col min="6" max="6" width="27.42578125" style="1" customWidth="1"/>
    <col min="7" max="7" width="12.42578125" style="1" customWidth="1"/>
    <col min="8" max="8" width="12.28515625" style="1" customWidth="1"/>
    <col min="9" max="9" width="9.7109375" style="1" customWidth="1"/>
    <col min="10" max="10" width="13.140625" style="1" customWidth="1"/>
    <col min="11" max="11" width="39.28515625" style="1" hidden="1" customWidth="1"/>
    <col min="12" max="12" width="17.140625" style="1" hidden="1" customWidth="1"/>
    <col min="13" max="13" width="12.5703125" style="1" hidden="1" customWidth="1"/>
    <col min="14" max="16" width="12.7109375" style="1" customWidth="1"/>
    <col min="17" max="17" width="12.7109375" style="1" hidden="1" customWidth="1"/>
    <col min="18" max="18" width="10.7109375" style="1" customWidth="1"/>
    <col min="19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41" width="11.42578125" style="1"/>
    <col min="42" max="43" width="11.42578125" style="54"/>
    <col min="44" max="16384" width="11.42578125" style="1"/>
  </cols>
  <sheetData>
    <row r="1" spans="2:43" hidden="1" x14ac:dyDescent="0.2">
      <c r="B1" s="82"/>
      <c r="C1" s="82"/>
      <c r="D1" s="82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30"/>
    </row>
    <row r="2" spans="2:43" hidden="1" x14ac:dyDescent="0.2"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30"/>
    </row>
    <row r="3" spans="2:43" ht="12.75" hidden="1" customHeight="1" x14ac:dyDescent="0.2"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36"/>
    </row>
    <row r="4" spans="2:43" ht="21.75" hidden="1" customHeight="1" x14ac:dyDescent="0.2"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36"/>
    </row>
    <row r="5" spans="2:43" ht="11.25" hidden="1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36"/>
    </row>
    <row r="6" spans="2:43" ht="15" hidden="1" customHeight="1" x14ac:dyDescent="0.2"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36"/>
    </row>
    <row r="7" spans="2:43" ht="21" hidden="1" customHeight="1" x14ac:dyDescent="0.2"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36"/>
    </row>
    <row r="8" spans="2:43" ht="16.5" hidden="1" customHeight="1" x14ac:dyDescent="0.2"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36"/>
    </row>
    <row r="9" spans="2:43" ht="18.75" customHeight="1" x14ac:dyDescent="0.2"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36"/>
    </row>
    <row r="10" spans="2:43" ht="17.25" customHeight="1" x14ac:dyDescent="0.2">
      <c r="B10" s="37"/>
      <c r="C10" s="37"/>
      <c r="D10" s="37"/>
      <c r="E10" s="85" t="s">
        <v>43</v>
      </c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36"/>
    </row>
    <row r="11" spans="2:43" ht="21.75" customHeight="1" x14ac:dyDescent="0.25">
      <c r="B11" s="35"/>
      <c r="C11" s="35"/>
      <c r="D11" s="35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L11" s="94" t="s">
        <v>41</v>
      </c>
      <c r="AM11" s="94"/>
      <c r="AN11" s="94"/>
      <c r="AO11" s="94"/>
      <c r="AP11" s="57"/>
      <c r="AQ11" s="57"/>
    </row>
    <row r="13" spans="2:43" ht="15" customHeight="1" x14ac:dyDescent="0.2">
      <c r="C13" s="91"/>
      <c r="D13" s="91"/>
      <c r="K13" s="30"/>
      <c r="L13" s="55"/>
      <c r="M13" s="55"/>
      <c r="P13" s="77"/>
      <c r="Q13" s="78"/>
      <c r="R13" s="78"/>
      <c r="S13" s="50"/>
      <c r="T13" s="51"/>
      <c r="U13" s="50"/>
      <c r="V13" s="50"/>
      <c r="W13" s="79" t="s">
        <v>29</v>
      </c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31" t="s">
        <v>28</v>
      </c>
      <c r="AJ13" s="32"/>
      <c r="AK13" s="30"/>
      <c r="AL13" s="80" t="s">
        <v>27</v>
      </c>
      <c r="AM13" s="93"/>
      <c r="AN13" s="93"/>
      <c r="AO13" s="81"/>
    </row>
    <row r="14" spans="2:43" ht="55.5" customHeight="1" x14ac:dyDescent="0.2">
      <c r="B14" s="28" t="s">
        <v>26</v>
      </c>
      <c r="C14" s="25" t="s">
        <v>34</v>
      </c>
      <c r="D14" s="29" t="s">
        <v>46</v>
      </c>
      <c r="E14" s="28" t="s">
        <v>25</v>
      </c>
      <c r="F14" s="25" t="s">
        <v>24</v>
      </c>
      <c r="G14" s="26" t="s">
        <v>23</v>
      </c>
      <c r="H14" s="26" t="s">
        <v>22</v>
      </c>
      <c r="I14" s="26" t="s">
        <v>21</v>
      </c>
      <c r="J14" s="26" t="s">
        <v>20</v>
      </c>
      <c r="K14" s="27" t="s">
        <v>19</v>
      </c>
      <c r="L14" s="26" t="s">
        <v>39</v>
      </c>
      <c r="M14" s="26" t="s">
        <v>38</v>
      </c>
      <c r="N14" s="26" t="s">
        <v>50</v>
      </c>
      <c r="O14" s="26" t="s">
        <v>51</v>
      </c>
      <c r="P14" s="26" t="s">
        <v>89</v>
      </c>
      <c r="Q14" s="26" t="s">
        <v>48</v>
      </c>
      <c r="R14" s="26" t="s">
        <v>32</v>
      </c>
      <c r="S14" s="26" t="s">
        <v>36</v>
      </c>
      <c r="T14" s="26" t="s">
        <v>42</v>
      </c>
      <c r="U14" s="26" t="s">
        <v>40</v>
      </c>
      <c r="V14" s="26" t="s">
        <v>35</v>
      </c>
      <c r="W14" s="26" t="s">
        <v>16</v>
      </c>
      <c r="X14" s="26" t="s">
        <v>15</v>
      </c>
      <c r="Y14" s="26" t="s">
        <v>14</v>
      </c>
      <c r="Z14" s="26" t="s">
        <v>13</v>
      </c>
      <c r="AA14" s="26" t="s">
        <v>12</v>
      </c>
      <c r="AB14" s="26" t="s">
        <v>11</v>
      </c>
      <c r="AC14" s="26" t="s">
        <v>10</v>
      </c>
      <c r="AD14" s="26" t="s">
        <v>9</v>
      </c>
      <c r="AE14" s="26" t="s">
        <v>8</v>
      </c>
      <c r="AF14" s="26" t="s">
        <v>7</v>
      </c>
      <c r="AG14" s="26" t="s">
        <v>6</v>
      </c>
      <c r="AH14" s="26" t="s">
        <v>5</v>
      </c>
      <c r="AI14" s="26" t="s">
        <v>88</v>
      </c>
      <c r="AJ14" s="26" t="s">
        <v>4</v>
      </c>
      <c r="AK14" s="24"/>
      <c r="AL14" s="48">
        <v>2022</v>
      </c>
      <c r="AM14" s="48">
        <v>2023</v>
      </c>
      <c r="AN14" s="48">
        <v>2024</v>
      </c>
      <c r="AO14" s="49" t="s">
        <v>3</v>
      </c>
    </row>
    <row r="15" spans="2:43" ht="46.5" customHeight="1" x14ac:dyDescent="0.2">
      <c r="B15" s="21">
        <v>1</v>
      </c>
      <c r="C15" s="59" t="s">
        <v>64</v>
      </c>
      <c r="D15" s="64" t="s">
        <v>45</v>
      </c>
      <c r="E15" s="66" t="s">
        <v>57</v>
      </c>
      <c r="F15" s="67" t="s">
        <v>65</v>
      </c>
      <c r="G15" s="14" t="s">
        <v>55</v>
      </c>
      <c r="H15" s="14" t="s">
        <v>79</v>
      </c>
      <c r="I15" s="61" t="s">
        <v>47</v>
      </c>
      <c r="J15" s="19" t="s">
        <v>78</v>
      </c>
      <c r="K15" s="68"/>
      <c r="L15" s="68"/>
      <c r="M15" s="68"/>
      <c r="N15" s="95">
        <v>20579199</v>
      </c>
      <c r="O15" s="95">
        <v>20579199</v>
      </c>
      <c r="P15" s="96">
        <v>786271</v>
      </c>
      <c r="Q15" s="19"/>
      <c r="R15" s="98">
        <f>IFERROR(P15/O15,0)</f>
        <v>3.8207075017837183E-2</v>
      </c>
      <c r="S15" s="97">
        <f>P15+Q15</f>
        <v>786271</v>
      </c>
      <c r="T15" s="60" t="s">
        <v>49</v>
      </c>
      <c r="U15" s="60">
        <v>3</v>
      </c>
      <c r="V15" s="19" t="s">
        <v>56</v>
      </c>
      <c r="W15" s="52">
        <v>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12"/>
      <c r="AI15" s="40">
        <f>SUM(W15:AH15)</f>
        <v>0</v>
      </c>
      <c r="AJ15" s="40">
        <f>P15-AI15</f>
        <v>786271</v>
      </c>
      <c r="AK15" s="7"/>
      <c r="AL15" s="56">
        <v>2608710</v>
      </c>
      <c r="AM15" s="11">
        <v>390616</v>
      </c>
      <c r="AN15" s="11">
        <v>0</v>
      </c>
      <c r="AO15" s="11">
        <f>+S15+SUM(AL15:AN15)</f>
        <v>3785597</v>
      </c>
    </row>
    <row r="16" spans="2:43" ht="25.5" customHeight="1" x14ac:dyDescent="0.2">
      <c r="B16" s="15">
        <v>2</v>
      </c>
      <c r="C16" s="59" t="s">
        <v>64</v>
      </c>
      <c r="D16" s="64" t="s">
        <v>45</v>
      </c>
      <c r="E16" s="66" t="s">
        <v>58</v>
      </c>
      <c r="F16" s="67" t="s">
        <v>66</v>
      </c>
      <c r="G16" s="14" t="s">
        <v>54</v>
      </c>
      <c r="H16" s="14" t="s">
        <v>52</v>
      </c>
      <c r="I16" s="61" t="s">
        <v>47</v>
      </c>
      <c r="J16" s="19" t="s">
        <v>83</v>
      </c>
      <c r="K16" s="68"/>
      <c r="L16" s="68"/>
      <c r="M16" s="68"/>
      <c r="N16" s="95">
        <v>20579199</v>
      </c>
      <c r="O16" s="95">
        <v>20579199</v>
      </c>
      <c r="P16" s="96">
        <v>2348332</v>
      </c>
      <c r="Q16" s="19"/>
      <c r="R16" s="98">
        <f t="shared" ref="R16:R22" si="0">IFERROR(P16/O16,0)</f>
        <v>0.11411192437567662</v>
      </c>
      <c r="S16" s="97">
        <f>P16+Q16</f>
        <v>2348332</v>
      </c>
      <c r="T16" s="60" t="s">
        <v>49</v>
      </c>
      <c r="U16" s="60">
        <v>3</v>
      </c>
      <c r="V16" s="19" t="s">
        <v>56</v>
      </c>
      <c r="W16" s="52">
        <v>0</v>
      </c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12"/>
      <c r="AI16" s="52">
        <f>SUM(W16:AH16)</f>
        <v>0</v>
      </c>
      <c r="AJ16" s="53">
        <f t="shared" ref="AJ16:AJ21" si="1">P16-AI16</f>
        <v>2348332</v>
      </c>
      <c r="AK16" s="7"/>
      <c r="AL16" s="56">
        <v>7242116</v>
      </c>
      <c r="AM16" s="56">
        <v>1487649</v>
      </c>
      <c r="AN16" s="11">
        <v>0</v>
      </c>
      <c r="AO16" s="56">
        <f t="shared" ref="AO16:AO21" si="2">+S16+SUM(AL16:AN16)</f>
        <v>11078097</v>
      </c>
    </row>
    <row r="17" spans="2:41" ht="42.75" customHeight="1" x14ac:dyDescent="0.2">
      <c r="B17" s="15">
        <v>3</v>
      </c>
      <c r="C17" s="59" t="s">
        <v>64</v>
      </c>
      <c r="D17" s="64" t="s">
        <v>45</v>
      </c>
      <c r="E17" s="66" t="s">
        <v>59</v>
      </c>
      <c r="F17" s="67" t="s">
        <v>67</v>
      </c>
      <c r="G17" s="14" t="s">
        <v>55</v>
      </c>
      <c r="H17" s="14" t="s">
        <v>80</v>
      </c>
      <c r="I17" s="61" t="s">
        <v>72</v>
      </c>
      <c r="J17" s="13" t="s">
        <v>77</v>
      </c>
      <c r="K17" s="69"/>
      <c r="L17" s="69"/>
      <c r="M17" s="69"/>
      <c r="N17" s="95">
        <v>20579199</v>
      </c>
      <c r="O17" s="95">
        <v>20579199</v>
      </c>
      <c r="P17" s="96">
        <v>1600071</v>
      </c>
      <c r="Q17" s="13"/>
      <c r="R17" s="98">
        <f t="shared" si="0"/>
        <v>7.7751860021374006E-2</v>
      </c>
      <c r="S17" s="97">
        <f>P17+Q17</f>
        <v>1600071</v>
      </c>
      <c r="T17" s="60" t="s">
        <v>49</v>
      </c>
      <c r="U17" s="60">
        <v>3</v>
      </c>
      <c r="V17" s="19" t="s">
        <v>56</v>
      </c>
      <c r="W17" s="52">
        <v>0</v>
      </c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12"/>
      <c r="AI17" s="6">
        <f t="shared" ref="AI17:AI19" si="3">SUM(W17:AH17)</f>
        <v>0</v>
      </c>
      <c r="AJ17" s="12">
        <f t="shared" si="1"/>
        <v>1600071</v>
      </c>
      <c r="AK17" s="7"/>
      <c r="AL17" s="56">
        <v>2714985</v>
      </c>
      <c r="AM17" s="11"/>
      <c r="AN17" s="11">
        <v>0</v>
      </c>
      <c r="AO17" s="11">
        <f t="shared" si="2"/>
        <v>4315056</v>
      </c>
    </row>
    <row r="18" spans="2:41" ht="24.75" customHeight="1" x14ac:dyDescent="0.2">
      <c r="B18" s="21">
        <v>4</v>
      </c>
      <c r="C18" s="59" t="s">
        <v>64</v>
      </c>
      <c r="D18" s="64" t="s">
        <v>45</v>
      </c>
      <c r="E18" s="66" t="s">
        <v>60</v>
      </c>
      <c r="F18" s="67" t="s">
        <v>68</v>
      </c>
      <c r="G18" s="14" t="s">
        <v>55</v>
      </c>
      <c r="H18" s="14" t="s">
        <v>80</v>
      </c>
      <c r="I18" s="61" t="s">
        <v>47</v>
      </c>
      <c r="J18" s="13" t="s">
        <v>76</v>
      </c>
      <c r="K18" s="69"/>
      <c r="L18" s="69"/>
      <c r="M18" s="69"/>
      <c r="N18" s="95">
        <v>20579199</v>
      </c>
      <c r="O18" s="95">
        <v>20579199</v>
      </c>
      <c r="P18" s="96">
        <v>11904437</v>
      </c>
      <c r="Q18" s="13"/>
      <c r="R18" s="98">
        <f t="shared" si="0"/>
        <v>0.57846940495594601</v>
      </c>
      <c r="S18" s="97">
        <f>P18+Q18</f>
        <v>11904437</v>
      </c>
      <c r="T18" s="60" t="s">
        <v>49</v>
      </c>
      <c r="U18" s="60">
        <v>3</v>
      </c>
      <c r="V18" s="19" t="s">
        <v>56</v>
      </c>
      <c r="W18" s="52">
        <v>0</v>
      </c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12"/>
      <c r="AI18" s="6">
        <f t="shared" si="3"/>
        <v>0</v>
      </c>
      <c r="AJ18" s="12">
        <f t="shared" si="1"/>
        <v>11904437</v>
      </c>
      <c r="AK18" s="7"/>
      <c r="AL18" s="56">
        <v>2928712</v>
      </c>
      <c r="AM18" s="11"/>
      <c r="AN18" s="11">
        <v>0</v>
      </c>
      <c r="AO18" s="11">
        <f t="shared" si="2"/>
        <v>14833149</v>
      </c>
    </row>
    <row r="19" spans="2:41" ht="33" customHeight="1" x14ac:dyDescent="0.2">
      <c r="B19" s="15">
        <v>5</v>
      </c>
      <c r="C19" s="59" t="s">
        <v>64</v>
      </c>
      <c r="D19" s="64" t="s">
        <v>45</v>
      </c>
      <c r="E19" s="66" t="s">
        <v>61</v>
      </c>
      <c r="F19" s="67" t="s">
        <v>69</v>
      </c>
      <c r="G19" s="17" t="s">
        <v>84</v>
      </c>
      <c r="H19" s="17" t="s">
        <v>81</v>
      </c>
      <c r="I19" s="62" t="s">
        <v>47</v>
      </c>
      <c r="J19" s="16" t="s">
        <v>75</v>
      </c>
      <c r="K19" s="70"/>
      <c r="L19" s="70"/>
      <c r="M19" s="70"/>
      <c r="N19" s="95">
        <v>20579199</v>
      </c>
      <c r="O19" s="95">
        <v>20579199</v>
      </c>
      <c r="P19" s="96">
        <v>3373842</v>
      </c>
      <c r="Q19" s="16"/>
      <c r="R19" s="99">
        <f t="shared" si="0"/>
        <v>0.16394428179639062</v>
      </c>
      <c r="S19" s="97">
        <f>P19+Q19</f>
        <v>3373842</v>
      </c>
      <c r="T19" s="65" t="s">
        <v>49</v>
      </c>
      <c r="U19" s="60">
        <v>3</v>
      </c>
      <c r="V19" s="19" t="s">
        <v>56</v>
      </c>
      <c r="W19" s="52">
        <v>0</v>
      </c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12"/>
      <c r="AI19" s="6">
        <f t="shared" si="3"/>
        <v>0</v>
      </c>
      <c r="AJ19" s="12">
        <f t="shared" si="1"/>
        <v>3373842</v>
      </c>
      <c r="AK19" s="7"/>
      <c r="AL19" s="56">
        <v>0</v>
      </c>
      <c r="AM19" s="11"/>
      <c r="AN19" s="11">
        <v>0</v>
      </c>
      <c r="AO19" s="11">
        <f t="shared" si="2"/>
        <v>3373842</v>
      </c>
    </row>
    <row r="20" spans="2:41" ht="33" customHeight="1" x14ac:dyDescent="0.2">
      <c r="B20" s="15">
        <v>6</v>
      </c>
      <c r="C20" s="59" t="s">
        <v>64</v>
      </c>
      <c r="D20" s="64" t="s">
        <v>45</v>
      </c>
      <c r="E20" s="66" t="s">
        <v>62</v>
      </c>
      <c r="F20" s="67" t="s">
        <v>70</v>
      </c>
      <c r="G20" s="17" t="s">
        <v>53</v>
      </c>
      <c r="H20" s="17" t="s">
        <v>82</v>
      </c>
      <c r="I20" s="62" t="s">
        <v>47</v>
      </c>
      <c r="J20" s="16" t="s">
        <v>74</v>
      </c>
      <c r="K20" s="70"/>
      <c r="L20" s="70"/>
      <c r="M20" s="70"/>
      <c r="N20" s="95">
        <v>20579199</v>
      </c>
      <c r="O20" s="95">
        <v>20579199</v>
      </c>
      <c r="P20" s="96">
        <v>334022</v>
      </c>
      <c r="Q20" s="16"/>
      <c r="R20" s="99">
        <f t="shared" si="0"/>
        <v>1.6231049614710464E-2</v>
      </c>
      <c r="S20" s="97">
        <f t="shared" ref="S20:S21" si="4">P20+Q20</f>
        <v>334022</v>
      </c>
      <c r="T20" s="65" t="s">
        <v>49</v>
      </c>
      <c r="U20" s="60">
        <v>3</v>
      </c>
      <c r="V20" s="19" t="s">
        <v>56</v>
      </c>
      <c r="W20" s="52">
        <v>0</v>
      </c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12"/>
      <c r="AI20" s="6"/>
      <c r="AJ20" s="12">
        <f t="shared" si="1"/>
        <v>334022</v>
      </c>
      <c r="AK20" s="7"/>
      <c r="AL20" s="56">
        <v>0</v>
      </c>
      <c r="AM20" s="11"/>
      <c r="AN20" s="11">
        <v>0</v>
      </c>
      <c r="AO20" s="11">
        <f t="shared" si="2"/>
        <v>334022</v>
      </c>
    </row>
    <row r="21" spans="2:41" ht="33" customHeight="1" x14ac:dyDescent="0.2">
      <c r="B21" s="21">
        <v>7</v>
      </c>
      <c r="C21" s="59" t="s">
        <v>64</v>
      </c>
      <c r="D21" s="64" t="s">
        <v>45</v>
      </c>
      <c r="E21" s="66" t="s">
        <v>63</v>
      </c>
      <c r="F21" s="67" t="s">
        <v>71</v>
      </c>
      <c r="G21" s="17" t="s">
        <v>84</v>
      </c>
      <c r="H21" s="17" t="s">
        <v>85</v>
      </c>
      <c r="I21" s="62" t="s">
        <v>47</v>
      </c>
      <c r="J21" s="16" t="s">
        <v>73</v>
      </c>
      <c r="K21" s="70"/>
      <c r="L21" s="70"/>
      <c r="M21" s="70"/>
      <c r="N21" s="95">
        <v>20579199</v>
      </c>
      <c r="O21" s="95">
        <v>20579199</v>
      </c>
      <c r="P21" s="96">
        <v>37356</v>
      </c>
      <c r="Q21" s="16"/>
      <c r="R21" s="99">
        <f t="shared" si="0"/>
        <v>1.8152310009733614E-3</v>
      </c>
      <c r="S21" s="97">
        <f t="shared" si="4"/>
        <v>37356</v>
      </c>
      <c r="T21" s="65" t="s">
        <v>49</v>
      </c>
      <c r="U21" s="60">
        <v>3</v>
      </c>
      <c r="V21" s="19" t="s">
        <v>56</v>
      </c>
      <c r="W21" s="52">
        <v>0</v>
      </c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12"/>
      <c r="AI21" s="6"/>
      <c r="AJ21" s="12">
        <f t="shared" si="1"/>
        <v>37356</v>
      </c>
      <c r="AK21" s="7"/>
      <c r="AL21" s="56">
        <v>398718</v>
      </c>
      <c r="AM21" s="11"/>
      <c r="AN21" s="11">
        <v>0</v>
      </c>
      <c r="AO21" s="11">
        <f t="shared" si="2"/>
        <v>436074</v>
      </c>
    </row>
    <row r="22" spans="2:41" ht="15" customHeight="1" x14ac:dyDescent="0.2">
      <c r="B22" s="71" t="s">
        <v>2</v>
      </c>
      <c r="C22" s="71"/>
      <c r="D22" s="71"/>
      <c r="E22" s="71"/>
      <c r="F22" s="71"/>
      <c r="G22" s="9"/>
      <c r="H22" s="9"/>
      <c r="I22" s="9"/>
      <c r="J22" s="9"/>
      <c r="K22" s="9"/>
      <c r="L22" s="42"/>
      <c r="M22" s="42"/>
      <c r="N22" s="95">
        <v>20579199</v>
      </c>
      <c r="O22" s="95">
        <v>20579199</v>
      </c>
      <c r="P22" s="8">
        <f>SUM(P15:P21)</f>
        <v>20384331</v>
      </c>
      <c r="Q22" s="9"/>
      <c r="R22" s="98">
        <f t="shared" si="0"/>
        <v>0.99053082678290827</v>
      </c>
      <c r="S22" s="8">
        <f>SUM(S15:S21)</f>
        <v>20384331</v>
      </c>
      <c r="T22" s="44"/>
      <c r="U22" s="42"/>
      <c r="V22" s="42"/>
      <c r="W22" s="8">
        <f t="shared" ref="W22:AJ22" si="5">SUM(W15:W21)</f>
        <v>0</v>
      </c>
      <c r="X22" s="8">
        <f t="shared" si="5"/>
        <v>0</v>
      </c>
      <c r="Y22" s="8">
        <f t="shared" si="5"/>
        <v>0</v>
      </c>
      <c r="Z22" s="8">
        <f t="shared" si="5"/>
        <v>0</v>
      </c>
      <c r="AA22" s="8">
        <f t="shared" si="5"/>
        <v>0</v>
      </c>
      <c r="AB22" s="8">
        <f t="shared" si="5"/>
        <v>0</v>
      </c>
      <c r="AC22" s="8">
        <f t="shared" si="5"/>
        <v>0</v>
      </c>
      <c r="AD22" s="8">
        <f t="shared" si="5"/>
        <v>0</v>
      </c>
      <c r="AE22" s="8">
        <f t="shared" si="5"/>
        <v>0</v>
      </c>
      <c r="AF22" s="8">
        <f t="shared" si="5"/>
        <v>0</v>
      </c>
      <c r="AG22" s="8">
        <f t="shared" si="5"/>
        <v>0</v>
      </c>
      <c r="AH22" s="8">
        <f t="shared" si="5"/>
        <v>0</v>
      </c>
      <c r="AI22" s="6">
        <f t="shared" si="5"/>
        <v>0</v>
      </c>
      <c r="AJ22" s="8">
        <f t="shared" si="5"/>
        <v>20384331</v>
      </c>
      <c r="AK22" s="7"/>
      <c r="AL22" s="6">
        <f>SUM(AL15:AL21)</f>
        <v>15893241</v>
      </c>
      <c r="AM22" s="6">
        <f>SUM(AM15:AM21)</f>
        <v>1878265</v>
      </c>
      <c r="AN22" s="6">
        <f>SUM(AN15:AN21)</f>
        <v>0</v>
      </c>
      <c r="AO22" s="100">
        <f>SUM(AO15:AO21)</f>
        <v>38155837</v>
      </c>
    </row>
    <row r="23" spans="2:41" ht="20.25" customHeight="1" x14ac:dyDescent="0.2">
      <c r="B23" s="72"/>
      <c r="C23" s="72"/>
      <c r="D23" s="72"/>
      <c r="E23" s="72"/>
      <c r="F23" s="72"/>
      <c r="G23" s="5"/>
      <c r="H23" s="5"/>
      <c r="AK23" s="2"/>
    </row>
    <row r="24" spans="2:41" ht="15" customHeight="1" x14ac:dyDescent="0.2">
      <c r="B24" s="1" t="s">
        <v>1</v>
      </c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2"/>
    </row>
    <row r="25" spans="2:41" ht="12.75" customHeight="1" x14ac:dyDescent="0.25">
      <c r="B25" s="74" t="s">
        <v>33</v>
      </c>
      <c r="C25" s="74"/>
      <c r="D25" s="75"/>
      <c r="E25" s="75"/>
      <c r="F25" s="75"/>
      <c r="G25" s="75"/>
      <c r="H25" s="76"/>
      <c r="I25" s="76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2"/>
    </row>
    <row r="26" spans="2:41" x14ac:dyDescent="0.2"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2"/>
    </row>
  </sheetData>
  <mergeCells count="20">
    <mergeCell ref="B9:AH9"/>
    <mergeCell ref="AI9:AJ9"/>
    <mergeCell ref="E10:AJ10"/>
    <mergeCell ref="B25:I25"/>
    <mergeCell ref="B1:AJ2"/>
    <mergeCell ref="B3:AJ4"/>
    <mergeCell ref="B5:AJ5"/>
    <mergeCell ref="B6:AJ6"/>
    <mergeCell ref="B7:AJ7"/>
    <mergeCell ref="B8:AJ8"/>
    <mergeCell ref="B23:F23"/>
    <mergeCell ref="E24:AJ24"/>
    <mergeCell ref="C13:D13"/>
    <mergeCell ref="E26:AJ26"/>
    <mergeCell ref="E11:AJ11"/>
    <mergeCell ref="W13:AH13"/>
    <mergeCell ref="AL13:AO13"/>
    <mergeCell ref="B22:F22"/>
    <mergeCell ref="P13:R13"/>
    <mergeCell ref="AL11:AO11"/>
  </mergeCells>
  <phoneticPr fontId="6" type="noConversion"/>
  <pageMargins left="0.7" right="0.7" top="0.75" bottom="0.75" header="0.3" footer="0.3"/>
  <pageSetup scale="30" orientation="portrait" r:id="rId1"/>
  <ignoredErrors>
    <ignoredError sqref="AM22:AN2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enero  2021</vt:lpstr>
      <vt:lpstr>Informe ST31 No FET enero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Paula Gajardo</cp:lastModifiedBy>
  <dcterms:created xsi:type="dcterms:W3CDTF">2021-02-18T20:05:13Z</dcterms:created>
  <dcterms:modified xsi:type="dcterms:W3CDTF">2021-02-24T15:03:14Z</dcterms:modified>
</cp:coreProperties>
</file>